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P:\7. ZAMÓWIENIA PUBLICZNE\2020 - ZP\1. Powyżej 30 000 euro\1. 7 dróg\271.1.2020-DO OGŁOSZENIA\Zał. nr 2 Form. cenowe dla cz. I-VII\"/>
    </mc:Choice>
  </mc:AlternateContent>
  <xr:revisionPtr revIDLastSave="0" documentId="13_ncr:1_{FE04BD4B-731F-4A3B-A949-083DC1199D29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Zał. Nr 2.2" sheetId="1" r:id="rId1"/>
  </sheets>
  <definedNames>
    <definedName name="_xlnm.Print_Area" localSheetId="0">'Zał. Nr 2.2'!$A$1:$F$134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7" i="1"/>
  <c r="F20" i="1" s="1"/>
  <c r="F18" i="1"/>
  <c r="F19" i="1"/>
  <c r="F22" i="1"/>
  <c r="F23" i="1"/>
  <c r="F24" i="1"/>
  <c r="F25" i="1"/>
  <c r="F28" i="1"/>
  <c r="F29" i="1"/>
  <c r="F30" i="1"/>
  <c r="F31" i="1"/>
  <c r="F32" i="1"/>
  <c r="F33" i="1"/>
  <c r="F34" i="1"/>
  <c r="F35" i="1"/>
  <c r="F38" i="1"/>
  <c r="F41" i="1" s="1"/>
  <c r="F39" i="1"/>
  <c r="F40" i="1"/>
  <c r="F43" i="1"/>
  <c r="F44" i="1"/>
  <c r="F45" i="1"/>
  <c r="F46" i="1"/>
  <c r="F48" i="1"/>
  <c r="F50" i="1" s="1"/>
  <c r="F49" i="1"/>
  <c r="F52" i="1"/>
  <c r="F53" i="1"/>
  <c r="F54" i="1"/>
  <c r="F57" i="1"/>
  <c r="F58" i="1"/>
  <c r="F59" i="1"/>
  <c r="F69" i="1"/>
  <c r="F73" i="1" s="1"/>
  <c r="F70" i="1"/>
  <c r="F71" i="1"/>
  <c r="F72" i="1"/>
  <c r="F75" i="1"/>
  <c r="F76" i="1"/>
  <c r="F77" i="1"/>
  <c r="F78" i="1"/>
  <c r="F79" i="1"/>
  <c r="F80" i="1"/>
  <c r="F81" i="1"/>
  <c r="F82" i="1"/>
  <c r="F85" i="1"/>
  <c r="F86" i="1"/>
  <c r="F87" i="1"/>
  <c r="F88" i="1"/>
  <c r="F90" i="1"/>
  <c r="F93" i="1" s="1"/>
  <c r="F91" i="1"/>
  <c r="F92" i="1"/>
  <c r="F95" i="1"/>
  <c r="F96" i="1"/>
  <c r="F98" i="1"/>
  <c r="F99" i="1"/>
  <c r="F100" i="1"/>
  <c r="F103" i="1"/>
  <c r="F104" i="1"/>
  <c r="F105" i="1"/>
  <c r="F106" i="1"/>
  <c r="F107" i="1"/>
  <c r="F108" i="1"/>
  <c r="F111" i="1"/>
  <c r="F112" i="1"/>
  <c r="F113" i="1"/>
  <c r="F114" i="1"/>
  <c r="F115" i="1"/>
  <c r="F101" i="1" l="1"/>
  <c r="F36" i="1"/>
  <c r="F55" i="1"/>
  <c r="F116" i="1"/>
  <c r="F109" i="1"/>
  <c r="F117" i="1" s="1"/>
  <c r="F60" i="1"/>
  <c r="F15" i="1"/>
  <c r="F61" i="1" s="1"/>
  <c r="F62" i="1" s="1"/>
  <c r="F83" i="1"/>
  <c r="F26" i="1"/>
  <c r="F118" i="1" l="1"/>
  <c r="F119" i="1" s="1"/>
  <c r="F122" i="1"/>
  <c r="F63" i="1"/>
  <c r="F123" i="1" l="1"/>
  <c r="F124" i="1"/>
</calcChain>
</file>

<file path=xl/sharedStrings.xml><?xml version="1.0" encoding="utf-8"?>
<sst xmlns="http://schemas.openxmlformats.org/spreadsheetml/2006/main" count="200" uniqueCount="115">
  <si>
    <t>* (kwoty należy przenieść do formularza oferty)</t>
  </si>
  <si>
    <t>.........................................................................
podpis osoby lub osób uprawnionych do reprezentowania Wykonawcy</t>
  </si>
  <si>
    <t>BRUTTO*</t>
  </si>
  <si>
    <t>VAT*</t>
  </si>
  <si>
    <t>NETTO*</t>
  </si>
  <si>
    <t>RAZEM CZĘŚĆ II*</t>
  </si>
  <si>
    <t>SUMA BRUTTO</t>
  </si>
  <si>
    <t>PODATEK VAT</t>
  </si>
  <si>
    <t>SUMA NETTO</t>
  </si>
  <si>
    <t>Razem netto Oznakowanie</t>
  </si>
  <si>
    <t xml:space="preserve">m </t>
  </si>
  <si>
    <t xml:space="preserve">Montaż barier ochronnych stalowych jednostronnych SP-05/4 (słupek co 4m) wraz z zakończeniami w km 1+420,00 - 1+453,00 </t>
  </si>
  <si>
    <t xml:space="preserve">szt </t>
  </si>
  <si>
    <t xml:space="preserve">Pionowe znaki drogowe - kompletne tablice prowadzące U-3 </t>
  </si>
  <si>
    <t xml:space="preserve">Pionowe znaki drogowe - tabliczki do znaków drogowych (T) </t>
  </si>
  <si>
    <t xml:space="preserve">Pionowe znaki drogowe, znaki zakazu, nakazu, ostrzegawcze i informacyjne o powierzchni do 0,3 m2 </t>
  </si>
  <si>
    <t xml:space="preserve">Pionowe znaki drogowe, słupki z rur stalowych o średnicy 50 mm </t>
  </si>
  <si>
    <t xml:space="preserve">Oznakowanie </t>
  </si>
  <si>
    <t>Razem netto Oświetlenie</t>
  </si>
  <si>
    <t xml:space="preserve">Badania i pomiary instalacji uziemiającej. Uziemienie ochronne lub robocze za każdy następny pomiar </t>
  </si>
  <si>
    <t>Badania i pomiary instalacji uziemiającej. Uziemienie ochronne lub robocze, pomiar pierwszy</t>
  </si>
  <si>
    <t xml:space="preserve">Uziomy powierzchniowe i prętowe w instalacji odgromowej. Mechaniczne pogrążenie uziomów pionowych prętowych w guncie kategorii I-II </t>
  </si>
  <si>
    <t xml:space="preserve">kpl </t>
  </si>
  <si>
    <t xml:space="preserve">Montaż kompletnych latarni oświetleniowych solarnych z ustawieniem fundamentu prefabrykowanego 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</si>
  <si>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3</t>
    </r>
  </si>
  <si>
    <t xml:space="preserve">Wykopy ręczne o głębokości do 0,80 m wraz z zasypaniem. Grunt kategorii I-II - wykop pod skrzynię hermetyczną </t>
  </si>
  <si>
    <t xml:space="preserve">Wykopy ręczne o głębokości do 1,50 m wraz z zasypaniem. Grunt kategorii I-II - wykop pod fundament </t>
  </si>
  <si>
    <t xml:space="preserve">Oświetlenie </t>
  </si>
  <si>
    <t>Razem netto Roboty wykończeniowe i towarzyszące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</si>
  <si>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</si>
  <si>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 xml:space="preserve">Humusowanie skarp z obsianiem. Dodatek za każdy następny 1,00 cm humusu </t>
  </si>
  <si>
    <t xml:space="preserve">Humusowanie skarp z obsianiem, przy grubości warstwy humusu 5,00 cm 0+990,00 - 1+453,00 </t>
  </si>
  <si>
    <t xml:space="preserve">Roboty ziemne wykonywane ładowarkami kołowymi w ziemi w hałdach z transportem urobku samochodami samowyład. 10-15 t na odl.do 1 km. Grunt kat.I-II </t>
  </si>
  <si>
    <t>Roboty wykończeniowe i towarzyszące</t>
  </si>
  <si>
    <t>Razem netto Nawierzchnia poboczy</t>
  </si>
  <si>
    <t xml:space="preserve">Wykonanie nawierzchni obustronnych poboczy z kruszywa łamanego 0/31,5 mm stabilizowanego mechanicznie o szer. 0,75 m wraz z profilowaniem i zagęszczeniem, grub. warstwy po zagęszczeniu 10,00 cm w km 0+990,00 - 1+453,00 </t>
  </si>
  <si>
    <t xml:space="preserve">Nawierzchnia poboczy </t>
  </si>
  <si>
    <t>Razem netto Nawierzchnia jezdni</t>
  </si>
  <si>
    <t>Wykonanie nawierzchni z mieszanki mineralnoasfaltowej - warstwa wiążąca AC 16 W 50/70 wg PN-EN-13108-1 o szer. 4,00 m i grub. warstwy po zagęszczeniu 5,00 cm w km 0+000,00 - 0+990,00. Transport mieszanki samochodem samowyład. 10-15 tsamochodem samowyład. 10-15 t</t>
  </si>
  <si>
    <t xml:space="preserve">Skropienie nawierzchni drogowych asfaltem emulsją asfaltową szybkorozpadową w ilości 0,50 kg/m2 w km 0+990,00 - 1+453,00 </t>
  </si>
  <si>
    <t xml:space="preserve">Mechaniczne oczyszczenie nawierzchni drogowych ulepszonych z kruszywa w km 0+990,00 - 1+453,00 </t>
  </si>
  <si>
    <t xml:space="preserve">Nawierzchnia jezdni </t>
  </si>
  <si>
    <t>Razem netto  Podbudowy</t>
  </si>
  <si>
    <t xml:space="preserve">Mechaniczne wykonanie przy użyciu rozkładarki mas bitumicznych i zagęszczenie podbudowy zasadniczej z mieszanki niezwiązanej z kruszywa C90/3 (kruszywo łamane frakcji 0/31,5 mm), grubość warstwy po zagęszczeniu 20 cm w km 0+990,00 - 1+453,00 </t>
  </si>
  <si>
    <t xml:space="preserve">Mechaniczne wykonanie i zagęszczenie warstwy mrozoochronnej z kruszywa naturalnego niewysadzinowego (piasek) o CBR &gt; 25%  na całej szerokości jezdni, grub. warstwy po zagęszczeniu 10,00 cm w km 1+000,00 - 1+453,00 </t>
  </si>
  <si>
    <t xml:space="preserve">Mechaniczne wykonanie i zagęszczenie warstwy mrozoochronnej z kruszywa naturalnego niewysadzinowego (piasek) o CBR &gt; 25% na całej szerokości jezdni, grub. warstwy po zagęszczeniu 20,00 cm w km 0+990,00 - 1+000,00 oraz w km 1+443,00 - 1+453,00 </t>
  </si>
  <si>
    <t>Podbudowy</t>
  </si>
  <si>
    <t>Razem netto Roboty ziemne</t>
  </si>
  <si>
    <t xml:space="preserve">Plantowanie (obrobienie na czysto) powierzchni skarp i korony nasypów w km 0+990,00 - 1+453,00. Grunt kategorii I-II </t>
  </si>
  <si>
    <t xml:space="preserve">Roboty ziemne polegające na mechanicznym formowaniu i zagęszczaniu nasypów z gruntów niewysadzinowych kat. I-II pozyskanych z dokopu w km 0+990,00 - 1+453,00 </t>
  </si>
  <si>
    <t xml:space="preserve">Nakłady uzup. do tablic za każdy rozpoczęty 1km odl. transportu ponad 1km samochodami samowył. 10-15 t, przy przewozie po terenie lub drogach gruntowych. Grunt I-II </t>
  </si>
  <si>
    <t xml:space="preserve">Roboty ziemne wykonywane ładowarkami kołowymi w hałdach z gruntu kat. I-II z transportem urobku samochodami samowyład. 10-15 t na odl. do 1 km (wykonanie skarp nasypów gruntem z dokopu)  w km 0+990,00 - 1+453,00 </t>
  </si>
  <si>
    <r>
      <t xml:space="preserve">Nakłady uzup. do tablic za każdy rozpoczęty 1km odl. transportu ponad 1km samochodami samowył. 10-15 t, przy przewozie po terenie lub drogach gruntowych. Grunt I-II </t>
    </r>
    <r>
      <rPr>
        <i/>
        <sz val="11"/>
        <color rgb="FF000000"/>
        <rFont val="Times New Roman"/>
        <family val="1"/>
        <charset val="238"/>
      </rPr>
      <t xml:space="preserve">Grupa kosztów: Tab. nr 2 krotność = 2,00 </t>
    </r>
  </si>
  <si>
    <t xml:space="preserve">Roboty ziemne wykonywane ładowarkami kołowymi w hałdach z gruntu niewysadzinowego kat. I-II z transportem urobku samochodami samowyład. 10-15 t na odl. do 1 km (wykonanie warstwy wyrównawczej pod konstrukcje jezdni oraz poboczy gruntem niewysadzinowym z dokopu)  w km 0+990,00 - 1+453,00 Grupa kosztów: Tab. nr 2 krotność = 1,00 </t>
  </si>
  <si>
    <t xml:space="preserve">Roboty ziemne wykonywane mechanicznie - wykopy w gruncie kat. I-II z transportem urobku na nasyp na odległość do 1,00 km z uformowaniem i wyrównaniem skarp na nasypie (wykonanie warstwy wyrównawczej oraz skarp nasypów z urobku pozyskanego z profilowania istniejącej nawierzchni z transportem)  w km 0+990,00 - 1+453,00 </t>
  </si>
  <si>
    <t xml:space="preserve">Roboty ziemne poprzeczne wykonywane mechanicznie - wykopy oraz przekopy w gruntach kat. I-II z uformowaniem i wyrównaniem skarp na nasypie (wykonanie warstwy wyrównawczej oraz skarp nasypów z urobku pozyskanego z profilowania istniejącej nawierzchni - zużycie na miejscu) w km 0+990,00 - 1+453,00 </t>
  </si>
  <si>
    <t>Roboty ziemne</t>
  </si>
  <si>
    <t>Razem netto roboty przygotowawcze</t>
  </si>
  <si>
    <t xml:space="preserve">ha </t>
  </si>
  <si>
    <t xml:space="preserve">Mechaniczne karczowanie krzaków i podszycia, rzadkich 10-30% powierzchni </t>
  </si>
  <si>
    <t xml:space="preserve">Roboty ziemne wykonywane ładowarkami kołowymi w ziemi w hałdach z transportem urobku samochodami samowyład. 10-15 t na odkład na odl. do 1 km. Grunt kat. I-II </t>
  </si>
  <si>
    <t xml:space="preserve">Mechaniczne usuniecie warstwy ziemi urodzajnej (humusu) o grubości warstwy do 10,00 cm za pomocą spycharek w km 0+990,00 - 1+453,00.  Grunt kategorii I-II </t>
  </si>
  <si>
    <t xml:space="preserve">km </t>
  </si>
  <si>
    <t xml:space="preserve">Odtworzenie trasy i punktów wysokościowych w terenie równinnym dla robót liniowych oraz wykonanie inwentaryzacji powykonawczej w km 0+990,00 - 1+453,00 </t>
  </si>
  <si>
    <t xml:space="preserve">Roboty przygotowawcze </t>
  </si>
  <si>
    <t>Wartość netto</t>
  </si>
  <si>
    <t>Cena jedn.</t>
  </si>
  <si>
    <t>Obmiar</t>
  </si>
  <si>
    <t>jedn. miary</t>
  </si>
  <si>
    <t>Opis</t>
  </si>
  <si>
    <t>Lp.</t>
  </si>
  <si>
    <r>
      <t xml:space="preserve">2. Przebudowa drogi gminnej Nr 301001W relacji Żukowo Strusie - Kraszewo Podborne - Kraszewo Czubaki oznaczonej nr ewid. działki 78 w miejscowości Kraszewo Falki w km                                                                       </t>
    </r>
    <r>
      <rPr>
        <b/>
        <i/>
        <sz val="12"/>
        <color rgb="FFFF0000"/>
        <rFont val="Times New Roman"/>
        <family val="1"/>
        <charset val="238"/>
      </rPr>
      <t xml:space="preserve">od 0+990,00 do 1+453,00 (długość odcinka 463,00 m) </t>
    </r>
  </si>
  <si>
    <t xml:space="preserve"> </t>
  </si>
  <si>
    <t xml:space="preserve"> Razem netto Roboty wykończeniowe i towarzyszące</t>
  </si>
  <si>
    <t xml:space="preserve">Humusowanie skarp z obsianiem, przy grubości warstwy humusu 5,00 cm 0+000,00 - 0+990,00 </t>
  </si>
  <si>
    <t>Razem netto Nawierzchnia zjazdów i poboczy</t>
  </si>
  <si>
    <t xml:space="preserve">Wykonanie nawierzchni obustronnych poboczy z kruszywa łamanego 0/31,5 mm stabilizowanego mechanicznie o szer. 0,75 m wraz z profilowaniem i zagęszczeniem, grub. warstwy po zagęszczeniu 10,00 cm w km 0+000,00 - 0+990,00 </t>
  </si>
  <si>
    <t xml:space="preserve">Wykonanie nawierzchni zjazdów z kruszywa łamanego 0/31,5 mm stabilizowanego mechanicznie o szer. zmiennej  wraz z profilowaniem i zagęszczeniem, grub. warstwy po zagęszczeniu 10,00 cm w km 0+000,00 - 0+990,00 </t>
  </si>
  <si>
    <t>Nawierzchnia zjazdów i poboczy</t>
  </si>
  <si>
    <t xml:space="preserve">Wykonanie nawierzchni z mieszanki mineralno-asfaltowej - warstwa wiążąca AC 16 W 50/70 wg PN-EN-13108-1 o szer. 4,00 m i grub. warstwy po zagęszczeniu 5,00 cm w km 0+000,00 - 0+990,00. Transport mieszanki samochodem samowyład. 10-15 tsamochodem samowyład. 10-15 t </t>
  </si>
  <si>
    <t xml:space="preserve">Skropienie nawierzchni drogowych asfaltem emulsją asfaltową szybkorozpadową w ilości 0,50 kg/m2 w km 0+000,00 - 0+990,00 </t>
  </si>
  <si>
    <t xml:space="preserve">Mechaniczne oczyszczenie nawierzchni drogowych ulepszonych z kruszywa w km 0+000,00 - 0+990,00 </t>
  </si>
  <si>
    <t>Nawierzchnia jezdni</t>
  </si>
  <si>
    <t xml:space="preserve"> Razem netto Podbudowy</t>
  </si>
  <si>
    <t xml:space="preserve">Mechaniczne wykonanie przy uzyciu rozkładarki mas bitumicznych i zagęszczenie podbudowy zasadniczej z mieszanki niezwiązanej z kruszywa C90/3 (kruszywo łamane frakcji 0/31,5 mm), grubość warstwy po zagęszczeniu 20 cm w km 0+000,00 - 0+990,00 </t>
  </si>
  <si>
    <t xml:space="preserve">Mechaniczne wykonanie i zagęszczenie warstwy mrozoochronnej z kruszywa naturalnego niewysadzinowego (piasek) o CBR &gt; 25%  na całej szerokości jezdni i zjazdów, grub. warstwy po zagęszczeniu 10,00 cm w km 0+010,00 - 0+980,00 </t>
  </si>
  <si>
    <t xml:space="preserve">Mechaniczne wykonanie i zagęszczenie warstwy mrozoochronnej z kruszywa naturalnego niewysadzinowego (piasek) o CBR &gt; 25% na całej szerokości jezdni, grub. warstwy po zagęszczeniu 22,00 cm w km 0+000,00 - 0+010,00 oraz w km 0+980,00 - 0+990,00 </t>
  </si>
  <si>
    <t xml:space="preserve">Podbudowy </t>
  </si>
  <si>
    <t>Razem neto Roboty ziemne</t>
  </si>
  <si>
    <t xml:space="preserve">m2 </t>
  </si>
  <si>
    <t xml:space="preserve">Plantowanie (obrobienie na czysto) powierzchni skarp i korony nasypów w km 0+000,00 - 0+990,00. Grunt kategorii I-II </t>
  </si>
  <si>
    <t xml:space="preserve">Roboty ziemne polegające na mechanicznym formowaniu i zagęszczaniu nasypów z gruntów niewysadzinowych kat. I-II pozyskanych z dokopu w km 0+000,00 - 0+990,00 </t>
  </si>
  <si>
    <t xml:space="preserve">Roboty ziemne wykonywane ładowarkami kołowymi w hałdach z gruntu kat. I-II z transportem urobku samochodami samowyład. 1015 t na odl. do 1 km (wykonanie skarp nasypów gruntem z dokopu)  w km 0+000,00 - 0+990,00 </t>
  </si>
  <si>
    <t xml:space="preserve">Roboty ziemne wykonywane ładowarkami kołowymi w hałdach z gruntu niewysadzinowego kat. I-II z transportem urobku samochodami samowyład. 10-15 t na odl. do 1 km (wykonanie warstwy wyrównawczej pod konstrukcje jezdni oraz poboczy gruntem niewysadzinowym z dokopu)  w km 0+000,00 - 0+990,00 </t>
  </si>
  <si>
    <t xml:space="preserve">Roboty ziemne wykonywane mechanicznie - wykopy w gruncie kat. III z transportem urobku na nasyp na odległość do 1,00 km z uformowaniem i wyrównaniem skarp na nasypie (wykonanie warstwy wyrównawczej oraz skarp nasypów z urobku pozyskanego z profilowania istniejącej nawierzchni z transportem)  w km 0+000,00 - 0+990,00 </t>
  </si>
  <si>
    <t xml:space="preserve">Roboty ziemne poprzeczne wykonywane mechanicznie - wykopy oraz przekopy w gruntach kat. I-II z uformowaniem i wyrównaniem skarp na nasypie (wykonanie warstwy wyrównawczej oraz skarp nasypów z urobku pozyskanego z profilowania istniejącej nawierzchni - zużycie na miejscu) w km 0+000,00 - 0+990,00 </t>
  </si>
  <si>
    <t>Razem netto Odwodnienie korpusu drogowego</t>
  </si>
  <si>
    <t xml:space="preserve">Czyszczenie przepustu o średnicy 0,60 m w km 0+000,00, grubość namułu w cm do 50% jego średnicy </t>
  </si>
  <si>
    <t xml:space="preserve">Czyszczenie rowów z wyprofilowaniem dna skarp w km 0+000,00 - 0+035,75,grubość namułu 20,00 cm </t>
  </si>
  <si>
    <t xml:space="preserve">Wykonanie ścianki czołowej wykonanej z betonu klasy C25/30 dla przepustów o średnicy 60,00 cm w km 0+000,00 </t>
  </si>
  <si>
    <t xml:space="preserve">Wykonanie ławy fundamentowej żwirowej pod ścianke czołową w km 0+000,00, o grubości 20,00 cm po zagęszczeniu </t>
  </si>
  <si>
    <t>Odwodnienie korpusu drogowego</t>
  </si>
  <si>
    <t>Razem netto Roboty rozbiórkowe</t>
  </si>
  <si>
    <t xml:space="preserve">Wywiezienie gruzu z terenu rozbiórki przy mechanicznym załadunku i wyładunku. Nakłady uzupełniające na każdy dalszy rozpoczęty km odl. transportu ponad 1 km </t>
  </si>
  <si>
    <t xml:space="preserve">Wywiezienie gruzu z terenu rozbiórki przy mechanicznym załadowaniu i wyładowaniu. Transport samochodem samowyładowczym na odległość 1 km </t>
  </si>
  <si>
    <t xml:space="preserve">Rozebranie ścianki czołowej i ławy żwirowej w km 0+000,00 </t>
  </si>
  <si>
    <t>Roboty rozbiórkowe</t>
  </si>
  <si>
    <t>Razem netto Roboty przygotowawcze</t>
  </si>
  <si>
    <t xml:space="preserve">Mechaniczne usuniecie warstwy ziemi urodzajnej (humusu) o grubości warstwy do 10,00 cm za pomocą spycharek w km 0+000,00 - 0+990,00. Grunt kategorii I-II </t>
  </si>
  <si>
    <t xml:space="preserve">Odtworzenie trasy i punktów wysokościowych w terenie równinnym dla robót liniowych oraz wykonanie inwentaryzacji powykonawczej w km 0+000,00 - 0+990,00 </t>
  </si>
  <si>
    <t>Roboty przygotowawcze</t>
  </si>
  <si>
    <r>
      <rPr>
        <b/>
        <sz val="12"/>
        <color indexed="8"/>
        <rFont val="Times New Roman"/>
        <family val="1"/>
        <charset val="238"/>
      </rPr>
      <t xml:space="preserve">1. Przebudowa drogi gminnej Nr 301001W relacji Żukowo Strusie - Kraszewo Podborne - Kraszewo Czubaki oznaczonej nr ewid. działki 78 w miejscowości Kraszewo Falki w km                                                                                           </t>
    </r>
    <r>
      <rPr>
        <b/>
        <sz val="12"/>
        <color indexed="10"/>
        <rFont val="Times New Roman"/>
        <family val="1"/>
        <charset val="238"/>
      </rPr>
      <t xml:space="preserve">od 0+000,00 do 0+990,00 (długość odcinka 990,00 m) </t>
    </r>
  </si>
  <si>
    <t xml:space="preserve">Zestawienie cenowe - Formularz ofertowy  </t>
  </si>
  <si>
    <t>Załącznik Nr 2.2 (dla części II) do SIWZ</t>
  </si>
  <si>
    <t>RRG.271.1.2020.GB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</si>
</sst>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color rgb="FFFF000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7" fillId="0" borderId="5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/>
    </xf>
    <xf numFmtId="0" fontId="11" fillId="3" borderId="5" xfId="0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6" fillId="4" borderId="5" xfId="0" applyNumberFormat="1" applyFont="1" applyFill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justify" vertical="center"/>
    </xf>
    <xf numFmtId="164" fontId="0" fillId="0" borderId="5" xfId="0" applyNumberFormat="1" applyBorder="1" applyAlignment="1">
      <alignment vertical="center"/>
    </xf>
    <xf numFmtId="0" fontId="17" fillId="0" borderId="0" xfId="0" applyFont="1" applyAlignment="1">
      <alignment horizontal="right" vertical="center" wrapText="1"/>
    </xf>
    <xf numFmtId="4" fontId="17" fillId="0" borderId="0" xfId="0" applyNumberFormat="1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justify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4"/>
  <sheetViews>
    <sheetView tabSelected="1" view="pageBreakPreview" zoomScaleNormal="85" zoomScaleSheetLayoutView="100" workbookViewId="0">
      <selection activeCell="I6" sqref="I6"/>
    </sheetView>
  </sheetViews>
  <sheetFormatPr defaultColWidth="9.109375" defaultRowHeight="14.4" x14ac:dyDescent="0.3"/>
  <cols>
    <col min="1" max="1" width="5.44140625" style="1" customWidth="1"/>
    <col min="2" max="2" width="55.44140625" style="1" customWidth="1"/>
    <col min="3" max="3" width="6.6640625" style="1" customWidth="1"/>
    <col min="4" max="4" width="9.109375" style="3" customWidth="1"/>
    <col min="5" max="5" width="11.44140625" style="1" customWidth="1"/>
    <col min="6" max="6" width="17.109375" style="2" customWidth="1"/>
    <col min="7" max="16384" width="9.109375" style="1"/>
  </cols>
  <sheetData>
    <row r="1" spans="1:6" ht="15.75" customHeight="1" x14ac:dyDescent="0.3">
      <c r="A1" s="38" t="s">
        <v>72</v>
      </c>
      <c r="B1" s="35"/>
      <c r="C1" s="47" t="s">
        <v>113</v>
      </c>
      <c r="D1" s="47"/>
      <c r="E1" s="47"/>
      <c r="F1" s="47"/>
    </row>
    <row r="2" spans="1:6" ht="15.75" customHeight="1" x14ac:dyDescent="0.3">
      <c r="A2" s="37"/>
      <c r="B2" s="35"/>
      <c r="C2" s="47" t="s">
        <v>114</v>
      </c>
      <c r="D2" s="47"/>
      <c r="E2" s="47"/>
      <c r="F2" s="47"/>
    </row>
    <row r="3" spans="1:6" x14ac:dyDescent="0.3">
      <c r="A3" s="37" t="s">
        <v>72</v>
      </c>
      <c r="B3" s="35"/>
      <c r="C3" s="34"/>
      <c r="D3" s="33"/>
      <c r="E3" s="32"/>
      <c r="F3" s="32"/>
    </row>
    <row r="4" spans="1:6" x14ac:dyDescent="0.3">
      <c r="A4" s="36"/>
      <c r="B4" s="35"/>
      <c r="C4" s="34"/>
      <c r="D4" s="33"/>
      <c r="E4" s="32"/>
      <c r="F4" s="32"/>
    </row>
    <row r="5" spans="1:6" x14ac:dyDescent="0.3">
      <c r="A5" s="27"/>
      <c r="B5" s="35"/>
      <c r="C5" s="34"/>
      <c r="D5" s="33"/>
      <c r="E5" s="32"/>
      <c r="F5" s="32"/>
    </row>
    <row r="6" spans="1:6" ht="20.399999999999999" x14ac:dyDescent="0.3">
      <c r="A6" s="44" t="s">
        <v>112</v>
      </c>
      <c r="B6" s="44"/>
      <c r="C6" s="44"/>
      <c r="D6" s="44"/>
      <c r="E6" s="44"/>
      <c r="F6" s="44"/>
    </row>
    <row r="7" spans="1:6" x14ac:dyDescent="0.3">
      <c r="A7" s="27" t="s">
        <v>72</v>
      </c>
      <c r="B7" s="35"/>
      <c r="C7" s="34"/>
      <c r="D7" s="33"/>
      <c r="E7" s="32"/>
      <c r="F7" s="32"/>
    </row>
    <row r="8" spans="1:6" ht="46.5" customHeight="1" x14ac:dyDescent="0.3">
      <c r="A8" s="45" t="s">
        <v>111</v>
      </c>
      <c r="B8" s="45"/>
      <c r="C8" s="45"/>
      <c r="D8" s="45"/>
      <c r="E8" s="45"/>
      <c r="F8" s="45"/>
    </row>
    <row r="9" spans="1:6" ht="26.4" x14ac:dyDescent="0.3">
      <c r="A9" s="22" t="s">
        <v>70</v>
      </c>
      <c r="B9" s="22" t="s">
        <v>69</v>
      </c>
      <c r="C9" s="22" t="s">
        <v>68</v>
      </c>
      <c r="D9" s="23" t="s">
        <v>67</v>
      </c>
      <c r="E9" s="22" t="s">
        <v>66</v>
      </c>
      <c r="F9" s="21" t="s">
        <v>65</v>
      </c>
    </row>
    <row r="10" spans="1:6" x14ac:dyDescent="0.3">
      <c r="A10" s="16">
        <v>1</v>
      </c>
      <c r="B10" s="39" t="s">
        <v>110</v>
      </c>
      <c r="C10" s="40"/>
      <c r="D10" s="40"/>
      <c r="E10" s="40"/>
      <c r="F10" s="41"/>
    </row>
    <row r="11" spans="1:6" ht="41.4" x14ac:dyDescent="0.3">
      <c r="A11" s="14">
        <v>1</v>
      </c>
      <c r="B11" s="15" t="s">
        <v>109</v>
      </c>
      <c r="C11" s="14" t="s">
        <v>62</v>
      </c>
      <c r="D11" s="13">
        <v>0.99</v>
      </c>
      <c r="E11" s="18"/>
      <c r="F11" s="8">
        <f>ROUND(D11*E11,2)</f>
        <v>0</v>
      </c>
    </row>
    <row r="12" spans="1:6" ht="41.4" x14ac:dyDescent="0.3">
      <c r="A12" s="14">
        <v>2</v>
      </c>
      <c r="B12" s="15" t="s">
        <v>108</v>
      </c>
      <c r="C12" s="14" t="s">
        <v>29</v>
      </c>
      <c r="D12" s="13">
        <v>1760.26</v>
      </c>
      <c r="E12" s="18"/>
      <c r="F12" s="8">
        <f>ROUND(D12*E12,2)</f>
        <v>0</v>
      </c>
    </row>
    <row r="13" spans="1:6" ht="45" customHeight="1" x14ac:dyDescent="0.3">
      <c r="A13" s="14">
        <v>3</v>
      </c>
      <c r="B13" s="15" t="s">
        <v>60</v>
      </c>
      <c r="C13" s="14" t="s">
        <v>24</v>
      </c>
      <c r="D13" s="13">
        <v>26.58</v>
      </c>
      <c r="E13" s="18"/>
      <c r="F13" s="8">
        <f>ROUND(D13*E13,2)</f>
        <v>0</v>
      </c>
    </row>
    <row r="14" spans="1:6" ht="27.6" x14ac:dyDescent="0.3">
      <c r="A14" s="14">
        <v>4</v>
      </c>
      <c r="B14" s="15" t="s">
        <v>59</v>
      </c>
      <c r="C14" s="14" t="s">
        <v>58</v>
      </c>
      <c r="D14" s="13">
        <v>0.01</v>
      </c>
      <c r="E14" s="18"/>
      <c r="F14" s="8">
        <f>ROUND(D14*E14,2)</f>
        <v>0</v>
      </c>
    </row>
    <row r="15" spans="1:6" x14ac:dyDescent="0.3">
      <c r="A15" s="42" t="s">
        <v>107</v>
      </c>
      <c r="B15" s="43"/>
      <c r="C15" s="43"/>
      <c r="D15" s="43"/>
      <c r="E15" s="43"/>
      <c r="F15" s="17">
        <f>SUM(F11:F14)</f>
        <v>0</v>
      </c>
    </row>
    <row r="16" spans="1:6" x14ac:dyDescent="0.3">
      <c r="A16" s="16">
        <v>2</v>
      </c>
      <c r="B16" s="39" t="s">
        <v>106</v>
      </c>
      <c r="C16" s="40"/>
      <c r="D16" s="40"/>
      <c r="E16" s="40"/>
      <c r="F16" s="41"/>
    </row>
    <row r="17" spans="1:6" ht="19.5" customHeight="1" x14ac:dyDescent="0.3">
      <c r="A17" s="14">
        <v>5</v>
      </c>
      <c r="B17" s="15" t="s">
        <v>105</v>
      </c>
      <c r="C17" s="14" t="s">
        <v>24</v>
      </c>
      <c r="D17" s="13">
        <v>2.4700000000000002</v>
      </c>
      <c r="E17" s="18"/>
      <c r="F17" s="8">
        <f>ROUND(D17*E17,2)</f>
        <v>0</v>
      </c>
    </row>
    <row r="18" spans="1:6" ht="45" customHeight="1" x14ac:dyDescent="0.3">
      <c r="A18" s="14">
        <v>6</v>
      </c>
      <c r="B18" s="15" t="s">
        <v>104</v>
      </c>
      <c r="C18" s="14" t="s">
        <v>24</v>
      </c>
      <c r="D18" s="13">
        <v>2.4700000000000002</v>
      </c>
      <c r="E18" s="18"/>
      <c r="F18" s="8">
        <f>ROUND(D18*E18,2)</f>
        <v>0</v>
      </c>
    </row>
    <row r="19" spans="1:6" ht="41.4" x14ac:dyDescent="0.3">
      <c r="A19" s="14">
        <v>7</v>
      </c>
      <c r="B19" s="15" t="s">
        <v>103</v>
      </c>
      <c r="C19" s="14" t="s">
        <v>24</v>
      </c>
      <c r="D19" s="13">
        <v>2.4700000000000002</v>
      </c>
      <c r="E19" s="18"/>
      <c r="F19" s="8">
        <f>ROUND(D19*E19,2)</f>
        <v>0</v>
      </c>
    </row>
    <row r="20" spans="1:6" x14ac:dyDescent="0.3">
      <c r="A20" s="42" t="s">
        <v>102</v>
      </c>
      <c r="B20" s="43"/>
      <c r="C20" s="43"/>
      <c r="D20" s="43"/>
      <c r="E20" s="46"/>
      <c r="F20" s="17">
        <f>SUM(F17:F19)</f>
        <v>0</v>
      </c>
    </row>
    <row r="21" spans="1:6" x14ac:dyDescent="0.3">
      <c r="A21" s="16">
        <v>3</v>
      </c>
      <c r="B21" s="39" t="s">
        <v>101</v>
      </c>
      <c r="C21" s="40"/>
      <c r="D21" s="40"/>
      <c r="E21" s="40"/>
      <c r="F21" s="41"/>
    </row>
    <row r="22" spans="1:6" ht="33" customHeight="1" x14ac:dyDescent="0.3">
      <c r="A22" s="14">
        <v>8</v>
      </c>
      <c r="B22" s="15" t="s">
        <v>100</v>
      </c>
      <c r="C22" s="14" t="s">
        <v>24</v>
      </c>
      <c r="D22" s="13">
        <v>0.24</v>
      </c>
      <c r="E22" s="31"/>
      <c r="F22" s="8">
        <f>ROUND(D22*E22,2)</f>
        <v>0</v>
      </c>
    </row>
    <row r="23" spans="1:6" ht="27.6" x14ac:dyDescent="0.3">
      <c r="A23" s="14">
        <v>9</v>
      </c>
      <c r="B23" s="15" t="s">
        <v>99</v>
      </c>
      <c r="C23" s="14" t="s">
        <v>12</v>
      </c>
      <c r="D23" s="13">
        <v>1</v>
      </c>
      <c r="E23" s="31"/>
      <c r="F23" s="8">
        <f>ROUND(D23*E23,2)</f>
        <v>0</v>
      </c>
    </row>
    <row r="24" spans="1:6" ht="27.6" x14ac:dyDescent="0.3">
      <c r="A24" s="14">
        <v>10</v>
      </c>
      <c r="B24" s="15" t="s">
        <v>98</v>
      </c>
      <c r="C24" s="14" t="s">
        <v>10</v>
      </c>
      <c r="D24" s="13">
        <v>35.75</v>
      </c>
      <c r="E24" s="31"/>
      <c r="F24" s="8">
        <f>ROUND(D24*E24,2)</f>
        <v>0</v>
      </c>
    </row>
    <row r="25" spans="1:6" ht="27.6" x14ac:dyDescent="0.3">
      <c r="A25" s="14">
        <v>11</v>
      </c>
      <c r="B25" s="15" t="s">
        <v>97</v>
      </c>
      <c r="C25" s="14" t="s">
        <v>10</v>
      </c>
      <c r="D25" s="13">
        <v>7.8</v>
      </c>
      <c r="E25" s="31"/>
      <c r="F25" s="8">
        <f>ROUND(D25*E25,2)</f>
        <v>0</v>
      </c>
    </row>
    <row r="26" spans="1:6" x14ac:dyDescent="0.3">
      <c r="A26" s="42" t="s">
        <v>96</v>
      </c>
      <c r="B26" s="43"/>
      <c r="C26" s="43"/>
      <c r="D26" s="43"/>
      <c r="E26" s="46"/>
      <c r="F26" s="17">
        <f>SUM(F22:F25)</f>
        <v>0</v>
      </c>
    </row>
    <row r="27" spans="1:6" x14ac:dyDescent="0.3">
      <c r="A27" s="16">
        <v>4</v>
      </c>
      <c r="B27" s="39" t="s">
        <v>56</v>
      </c>
      <c r="C27" s="40"/>
      <c r="D27" s="40"/>
      <c r="E27" s="40"/>
      <c r="F27" s="41"/>
    </row>
    <row r="28" spans="1:6" ht="85.5" customHeight="1" x14ac:dyDescent="0.3">
      <c r="A28" s="14">
        <v>12</v>
      </c>
      <c r="B28" s="15" t="s">
        <v>95</v>
      </c>
      <c r="C28" s="14" t="s">
        <v>24</v>
      </c>
      <c r="D28" s="13">
        <v>127.08</v>
      </c>
      <c r="E28" s="18"/>
      <c r="F28" s="8">
        <f t="shared" ref="F28:F35" si="0">ROUND(D28*E28,2)</f>
        <v>0</v>
      </c>
    </row>
    <row r="29" spans="1:6" ht="82.8" x14ac:dyDescent="0.3">
      <c r="A29" s="14">
        <v>13</v>
      </c>
      <c r="B29" s="15" t="s">
        <v>94</v>
      </c>
      <c r="C29" s="14" t="s">
        <v>24</v>
      </c>
      <c r="D29" s="13">
        <v>64.25</v>
      </c>
      <c r="E29" s="18"/>
      <c r="F29" s="8">
        <f t="shared" si="0"/>
        <v>0</v>
      </c>
    </row>
    <row r="30" spans="1:6" ht="82.8" x14ac:dyDescent="0.3">
      <c r="A30" s="14">
        <v>14</v>
      </c>
      <c r="B30" s="15" t="s">
        <v>93</v>
      </c>
      <c r="C30" s="14" t="s">
        <v>24</v>
      </c>
      <c r="D30" s="13">
        <v>218.48</v>
      </c>
      <c r="E30" s="18"/>
      <c r="F30" s="8">
        <f t="shared" si="0"/>
        <v>0</v>
      </c>
    </row>
    <row r="31" spans="1:6" ht="41.4" x14ac:dyDescent="0.3">
      <c r="A31" s="14">
        <v>15</v>
      </c>
      <c r="B31" s="15" t="s">
        <v>50</v>
      </c>
      <c r="C31" s="14" t="s">
        <v>24</v>
      </c>
      <c r="D31" s="13">
        <v>218.48</v>
      </c>
      <c r="E31" s="18"/>
      <c r="F31" s="8">
        <f t="shared" si="0"/>
        <v>0</v>
      </c>
    </row>
    <row r="32" spans="1:6" ht="61.5" customHeight="1" x14ac:dyDescent="0.3">
      <c r="A32" s="14">
        <v>16</v>
      </c>
      <c r="B32" s="15" t="s">
        <v>92</v>
      </c>
      <c r="C32" s="14" t="s">
        <v>24</v>
      </c>
      <c r="D32" s="13">
        <v>254.02</v>
      </c>
      <c r="E32" s="18"/>
      <c r="F32" s="8">
        <f t="shared" si="0"/>
        <v>0</v>
      </c>
    </row>
    <row r="33" spans="1:6" ht="41.4" x14ac:dyDescent="0.3">
      <c r="A33" s="14">
        <v>17</v>
      </c>
      <c r="B33" s="15" t="s">
        <v>50</v>
      </c>
      <c r="C33" s="14" t="s">
        <v>24</v>
      </c>
      <c r="D33" s="13">
        <v>254.02</v>
      </c>
      <c r="E33" s="18"/>
      <c r="F33" s="8">
        <f t="shared" si="0"/>
        <v>0</v>
      </c>
    </row>
    <row r="34" spans="1:6" ht="41.4" x14ac:dyDescent="0.3">
      <c r="A34" s="14">
        <v>18</v>
      </c>
      <c r="B34" s="15" t="s">
        <v>91</v>
      </c>
      <c r="C34" s="14" t="s">
        <v>24</v>
      </c>
      <c r="D34" s="13">
        <v>663.83</v>
      </c>
      <c r="E34" s="18"/>
      <c r="F34" s="8">
        <f t="shared" si="0"/>
        <v>0</v>
      </c>
    </row>
    <row r="35" spans="1:6" ht="27.6" x14ac:dyDescent="0.3">
      <c r="A35" s="14">
        <v>19</v>
      </c>
      <c r="B35" s="15" t="s">
        <v>90</v>
      </c>
      <c r="C35" s="14" t="s">
        <v>89</v>
      </c>
      <c r="D35" s="13">
        <v>1466.35</v>
      </c>
      <c r="E35" s="18"/>
      <c r="F35" s="8">
        <f t="shared" si="0"/>
        <v>0</v>
      </c>
    </row>
    <row r="36" spans="1:6" x14ac:dyDescent="0.3">
      <c r="A36" s="42" t="s">
        <v>88</v>
      </c>
      <c r="B36" s="43"/>
      <c r="C36" s="43"/>
      <c r="D36" s="43"/>
      <c r="E36" s="46"/>
      <c r="F36" s="17">
        <f>SUM(F28:F35)</f>
        <v>0</v>
      </c>
    </row>
    <row r="37" spans="1:6" x14ac:dyDescent="0.3">
      <c r="A37" s="16">
        <v>5</v>
      </c>
      <c r="B37" s="39" t="s">
        <v>87</v>
      </c>
      <c r="C37" s="40"/>
      <c r="D37" s="40"/>
      <c r="E37" s="40"/>
      <c r="F37" s="41"/>
    </row>
    <row r="38" spans="1:6" ht="69" x14ac:dyDescent="0.3">
      <c r="A38" s="14">
        <v>20</v>
      </c>
      <c r="B38" s="15" t="s">
        <v>86</v>
      </c>
      <c r="C38" s="14" t="s">
        <v>29</v>
      </c>
      <c r="D38" s="13">
        <v>82.4</v>
      </c>
      <c r="E38" s="18"/>
      <c r="F38" s="8">
        <f>ROUND(D38*E38,2)</f>
        <v>0</v>
      </c>
    </row>
    <row r="39" spans="1:6" ht="55.2" x14ac:dyDescent="0.3">
      <c r="A39" s="14">
        <v>21</v>
      </c>
      <c r="B39" s="15" t="s">
        <v>85</v>
      </c>
      <c r="C39" s="14" t="s">
        <v>29</v>
      </c>
      <c r="D39" s="13">
        <v>4081.22</v>
      </c>
      <c r="E39" s="18"/>
      <c r="F39" s="8">
        <f>ROUND(D39*E39,2)</f>
        <v>0</v>
      </c>
    </row>
    <row r="40" spans="1:6" ht="72.75" customHeight="1" x14ac:dyDescent="0.3">
      <c r="A40" s="14">
        <v>22</v>
      </c>
      <c r="B40" s="30" t="s">
        <v>84</v>
      </c>
      <c r="C40" s="14" t="s">
        <v>29</v>
      </c>
      <c r="D40" s="13">
        <v>4078.8</v>
      </c>
      <c r="E40" s="18"/>
      <c r="F40" s="8">
        <f>ROUND(D40*E40,2)</f>
        <v>0</v>
      </c>
    </row>
    <row r="41" spans="1:6" x14ac:dyDescent="0.3">
      <c r="A41" s="42" t="s">
        <v>83</v>
      </c>
      <c r="B41" s="43"/>
      <c r="C41" s="43"/>
      <c r="D41" s="43"/>
      <c r="E41" s="46"/>
      <c r="F41" s="17">
        <f>SUM(F38:F40)</f>
        <v>0</v>
      </c>
    </row>
    <row r="42" spans="1:6" ht="16.5" customHeight="1" x14ac:dyDescent="0.3">
      <c r="A42" s="16">
        <v>6</v>
      </c>
      <c r="B42" s="39" t="s">
        <v>82</v>
      </c>
      <c r="C42" s="40"/>
      <c r="D42" s="40"/>
      <c r="E42" s="40"/>
      <c r="F42" s="41"/>
    </row>
    <row r="43" spans="1:6" ht="28.5" customHeight="1" x14ac:dyDescent="0.3">
      <c r="A43" s="14">
        <v>23</v>
      </c>
      <c r="B43" s="15" t="s">
        <v>81</v>
      </c>
      <c r="C43" s="14" t="s">
        <v>29</v>
      </c>
      <c r="D43" s="13">
        <v>3960</v>
      </c>
      <c r="E43" s="18"/>
      <c r="F43" s="8">
        <f>ROUND(D43*E43,2)</f>
        <v>0</v>
      </c>
    </row>
    <row r="44" spans="1:6" ht="30" customHeight="1" x14ac:dyDescent="0.3">
      <c r="A44" s="14">
        <v>24</v>
      </c>
      <c r="B44" s="15" t="s">
        <v>80</v>
      </c>
      <c r="C44" s="14" t="s">
        <v>29</v>
      </c>
      <c r="D44" s="13">
        <v>3960</v>
      </c>
      <c r="E44" s="18"/>
      <c r="F44" s="8">
        <f>ROUND(D44*E44,2)</f>
        <v>0</v>
      </c>
    </row>
    <row r="45" spans="1:6" ht="78" customHeight="1" x14ac:dyDescent="0.3">
      <c r="A45" s="14">
        <v>25</v>
      </c>
      <c r="B45" s="15" t="s">
        <v>79</v>
      </c>
      <c r="C45" s="14" t="s">
        <v>29</v>
      </c>
      <c r="D45" s="13">
        <v>3960</v>
      </c>
      <c r="E45" s="18"/>
      <c r="F45" s="8">
        <f>ROUND(D45*E45,2)</f>
        <v>0</v>
      </c>
    </row>
    <row r="46" spans="1:6" x14ac:dyDescent="0.3">
      <c r="A46" s="42" t="s">
        <v>37</v>
      </c>
      <c r="B46" s="43"/>
      <c r="C46" s="43"/>
      <c r="D46" s="43"/>
      <c r="E46" s="46"/>
      <c r="F46" s="17">
        <f>SUM(F43:F45)</f>
        <v>0</v>
      </c>
    </row>
    <row r="47" spans="1:6" ht="18" customHeight="1" x14ac:dyDescent="0.3">
      <c r="A47" s="16">
        <v>7</v>
      </c>
      <c r="B47" s="39" t="s">
        <v>78</v>
      </c>
      <c r="C47" s="40"/>
      <c r="D47" s="40"/>
      <c r="E47" s="40"/>
      <c r="F47" s="41"/>
    </row>
    <row r="48" spans="1:6" ht="58.5" customHeight="1" x14ac:dyDescent="0.3">
      <c r="A48" s="14">
        <v>26</v>
      </c>
      <c r="B48" s="15" t="s">
        <v>77</v>
      </c>
      <c r="C48" s="14" t="s">
        <v>29</v>
      </c>
      <c r="D48" s="13">
        <v>84.82</v>
      </c>
      <c r="E48" s="18"/>
      <c r="F48" s="8">
        <f>ROUND(D48*E48,2)</f>
        <v>0</v>
      </c>
    </row>
    <row r="49" spans="1:6" ht="60.75" customHeight="1" x14ac:dyDescent="0.3">
      <c r="A49" s="14">
        <v>27</v>
      </c>
      <c r="B49" s="15" t="s">
        <v>76</v>
      </c>
      <c r="C49" s="14" t="s">
        <v>29</v>
      </c>
      <c r="D49" s="13">
        <v>1485</v>
      </c>
      <c r="E49" s="18"/>
      <c r="F49" s="8">
        <f>ROUND(D49*E49,2)</f>
        <v>0</v>
      </c>
    </row>
    <row r="50" spans="1:6" x14ac:dyDescent="0.3">
      <c r="A50" s="42" t="s">
        <v>75</v>
      </c>
      <c r="B50" s="43"/>
      <c r="C50" s="43"/>
      <c r="D50" s="43"/>
      <c r="E50" s="46"/>
      <c r="F50" s="17">
        <f>SUM(F48:F49)</f>
        <v>0</v>
      </c>
    </row>
    <row r="51" spans="1:6" ht="17.25" customHeight="1" x14ac:dyDescent="0.3">
      <c r="A51" s="16">
        <v>8</v>
      </c>
      <c r="B51" s="39" t="s">
        <v>33</v>
      </c>
      <c r="C51" s="40"/>
      <c r="D51" s="40"/>
      <c r="E51" s="40"/>
      <c r="F51" s="41"/>
    </row>
    <row r="52" spans="1:6" ht="48" customHeight="1" x14ac:dyDescent="0.3">
      <c r="A52" s="14">
        <v>28</v>
      </c>
      <c r="B52" s="15" t="s">
        <v>32</v>
      </c>
      <c r="C52" s="14" t="s">
        <v>24</v>
      </c>
      <c r="D52" s="13">
        <v>146.63999999999999</v>
      </c>
      <c r="E52" s="18"/>
      <c r="F52" s="8">
        <f>ROUND(D52*E52,2)</f>
        <v>0</v>
      </c>
    </row>
    <row r="53" spans="1:6" ht="30.75" customHeight="1" x14ac:dyDescent="0.3">
      <c r="A53" s="14">
        <v>29</v>
      </c>
      <c r="B53" s="15" t="s">
        <v>74</v>
      </c>
      <c r="C53" s="14" t="s">
        <v>29</v>
      </c>
      <c r="D53" s="13">
        <v>1466.35</v>
      </c>
      <c r="E53" s="18"/>
      <c r="F53" s="8">
        <f>ROUND(D53*E53,2)</f>
        <v>0</v>
      </c>
    </row>
    <row r="54" spans="1:6" ht="30" customHeight="1" x14ac:dyDescent="0.3">
      <c r="A54" s="14">
        <v>30</v>
      </c>
      <c r="B54" s="15" t="s">
        <v>30</v>
      </c>
      <c r="C54" s="14" t="s">
        <v>29</v>
      </c>
      <c r="D54" s="13">
        <v>1466.35</v>
      </c>
      <c r="E54" s="18"/>
      <c r="F54" s="8">
        <f>ROUND(D54*E54,2)</f>
        <v>0</v>
      </c>
    </row>
    <row r="55" spans="1:6" x14ac:dyDescent="0.3">
      <c r="A55" s="42" t="s">
        <v>73</v>
      </c>
      <c r="B55" s="43"/>
      <c r="C55" s="43"/>
      <c r="D55" s="43"/>
      <c r="E55" s="46"/>
      <c r="F55" s="17">
        <f>SUM(F52:F54)</f>
        <v>0</v>
      </c>
    </row>
    <row r="56" spans="1:6" x14ac:dyDescent="0.3">
      <c r="A56" s="16">
        <v>9</v>
      </c>
      <c r="B56" s="39" t="s">
        <v>17</v>
      </c>
      <c r="C56" s="40"/>
      <c r="D56" s="40"/>
      <c r="E56" s="40"/>
      <c r="F56" s="41"/>
    </row>
    <row r="57" spans="1:6" ht="20.25" customHeight="1" x14ac:dyDescent="0.3">
      <c r="A57" s="14">
        <v>31</v>
      </c>
      <c r="B57" s="15" t="s">
        <v>16</v>
      </c>
      <c r="C57" s="14" t="s">
        <v>12</v>
      </c>
      <c r="D57" s="13">
        <v>6</v>
      </c>
      <c r="E57" s="18"/>
      <c r="F57" s="8">
        <f>ROUND(D57*E57,2)</f>
        <v>0</v>
      </c>
    </row>
    <row r="58" spans="1:6" ht="27.75" customHeight="1" x14ac:dyDescent="0.3">
      <c r="A58" s="14">
        <v>32</v>
      </c>
      <c r="B58" s="15" t="s">
        <v>15</v>
      </c>
      <c r="C58" s="14" t="s">
        <v>12</v>
      </c>
      <c r="D58" s="13">
        <v>5</v>
      </c>
      <c r="E58" s="18"/>
      <c r="F58" s="8">
        <f>ROUND(D58*E58,2)</f>
        <v>0</v>
      </c>
    </row>
    <row r="59" spans="1:6" ht="23.25" customHeight="1" x14ac:dyDescent="0.3">
      <c r="A59" s="14">
        <v>33</v>
      </c>
      <c r="B59" s="15" t="s">
        <v>14</v>
      </c>
      <c r="C59" s="14" t="s">
        <v>12</v>
      </c>
      <c r="D59" s="13">
        <v>2</v>
      </c>
      <c r="E59" s="18"/>
      <c r="F59" s="8">
        <f>ROUND(D59*E59,2)</f>
        <v>0</v>
      </c>
    </row>
    <row r="60" spans="1:6" ht="18" customHeight="1" x14ac:dyDescent="0.3">
      <c r="A60" s="57" t="s">
        <v>9</v>
      </c>
      <c r="B60" s="57"/>
      <c r="C60" s="57"/>
      <c r="D60" s="57"/>
      <c r="E60" s="57"/>
      <c r="F60" s="17">
        <f>SUM(F57:F59)</f>
        <v>0</v>
      </c>
    </row>
    <row r="61" spans="1:6" ht="27.75" customHeight="1" x14ac:dyDescent="0.3">
      <c r="A61" s="56" t="s">
        <v>8</v>
      </c>
      <c r="B61" s="56"/>
      <c r="C61" s="56"/>
      <c r="D61" s="56"/>
      <c r="E61" s="56"/>
      <c r="F61" s="29">
        <f>SUM(F15,F20,F26,F36,F41,F46,F50,F55,F60)</f>
        <v>0</v>
      </c>
    </row>
    <row r="62" spans="1:6" ht="27.75" customHeight="1" x14ac:dyDescent="0.3">
      <c r="A62" s="48" t="s">
        <v>7</v>
      </c>
      <c r="B62" s="48"/>
      <c r="C62" s="48"/>
      <c r="D62" s="48"/>
      <c r="E62" s="48"/>
      <c r="F62" s="28">
        <f>ROUND(F61*0.23,2)</f>
        <v>0</v>
      </c>
    </row>
    <row r="63" spans="1:6" ht="31.5" customHeight="1" x14ac:dyDescent="0.3">
      <c r="A63" s="48" t="s">
        <v>6</v>
      </c>
      <c r="B63" s="48"/>
      <c r="C63" s="48"/>
      <c r="D63" s="48"/>
      <c r="E63" s="48"/>
      <c r="F63" s="28">
        <f>F61+F62</f>
        <v>0</v>
      </c>
    </row>
    <row r="64" spans="1:6" x14ac:dyDescent="0.3">
      <c r="A64" s="27" t="s">
        <v>72</v>
      </c>
      <c r="B64" s="25"/>
      <c r="C64" s="25"/>
      <c r="D64" s="26"/>
      <c r="E64" s="25"/>
      <c r="F64" s="24"/>
    </row>
    <row r="65" spans="1:6" x14ac:dyDescent="0.3">
      <c r="A65" s="27" t="s">
        <v>72</v>
      </c>
      <c r="B65" s="25"/>
      <c r="C65" s="25"/>
      <c r="D65" s="26"/>
      <c r="E65" s="25"/>
      <c r="F65" s="24"/>
    </row>
    <row r="66" spans="1:6" ht="54.75" customHeight="1" x14ac:dyDescent="0.3">
      <c r="A66" s="59" t="s">
        <v>71</v>
      </c>
      <c r="B66" s="60"/>
      <c r="C66" s="60"/>
      <c r="D66" s="60"/>
      <c r="E66" s="60"/>
      <c r="F66" s="60"/>
    </row>
    <row r="67" spans="1:6" ht="26.4" x14ac:dyDescent="0.3">
      <c r="A67" s="22" t="s">
        <v>70</v>
      </c>
      <c r="B67" s="22" t="s">
        <v>69</v>
      </c>
      <c r="C67" s="22" t="s">
        <v>68</v>
      </c>
      <c r="D67" s="23" t="s">
        <v>67</v>
      </c>
      <c r="E67" s="22" t="s">
        <v>66</v>
      </c>
      <c r="F67" s="21" t="s">
        <v>65</v>
      </c>
    </row>
    <row r="68" spans="1:6" x14ac:dyDescent="0.3">
      <c r="A68" s="16">
        <v>1</v>
      </c>
      <c r="B68" s="39" t="s">
        <v>64</v>
      </c>
      <c r="C68" s="40"/>
      <c r="D68" s="40"/>
      <c r="E68" s="40"/>
      <c r="F68" s="41"/>
    </row>
    <row r="69" spans="1:6" ht="41.4" x14ac:dyDescent="0.3">
      <c r="A69" s="14">
        <v>1</v>
      </c>
      <c r="B69" s="15" t="s">
        <v>63</v>
      </c>
      <c r="C69" s="14" t="s">
        <v>62</v>
      </c>
      <c r="D69" s="13">
        <v>0.46</v>
      </c>
      <c r="E69" s="20"/>
      <c r="F69" s="8">
        <f>ROUND(D69*E69,2)</f>
        <v>0</v>
      </c>
    </row>
    <row r="70" spans="1:6" ht="41.4" x14ac:dyDescent="0.3">
      <c r="A70" s="14">
        <v>2</v>
      </c>
      <c r="B70" s="15" t="s">
        <v>61</v>
      </c>
      <c r="C70" s="14" t="s">
        <v>29</v>
      </c>
      <c r="D70" s="13">
        <v>985.23</v>
      </c>
      <c r="E70" s="20"/>
      <c r="F70" s="8">
        <f>ROUND(D70*E70,2)</f>
        <v>0</v>
      </c>
    </row>
    <row r="71" spans="1:6" ht="41.4" x14ac:dyDescent="0.3">
      <c r="A71" s="14">
        <v>3</v>
      </c>
      <c r="B71" s="15" t="s">
        <v>60</v>
      </c>
      <c r="C71" s="14" t="s">
        <v>24</v>
      </c>
      <c r="D71" s="13">
        <v>28.56</v>
      </c>
      <c r="E71" s="20"/>
      <c r="F71" s="8">
        <f>ROUND(D71*E71,2)</f>
        <v>0</v>
      </c>
    </row>
    <row r="72" spans="1:6" ht="27.6" x14ac:dyDescent="0.3">
      <c r="A72" s="14">
        <v>4</v>
      </c>
      <c r="B72" s="15" t="s">
        <v>59</v>
      </c>
      <c r="C72" s="14" t="s">
        <v>58</v>
      </c>
      <c r="D72" s="13">
        <v>0.01</v>
      </c>
      <c r="E72" s="20"/>
      <c r="F72" s="8">
        <f>ROUND(D72*E72,2)</f>
        <v>0</v>
      </c>
    </row>
    <row r="73" spans="1:6" x14ac:dyDescent="0.3">
      <c r="A73" s="57" t="s">
        <v>57</v>
      </c>
      <c r="B73" s="57"/>
      <c r="C73" s="57"/>
      <c r="D73" s="57"/>
      <c r="E73" s="57"/>
      <c r="F73" s="17">
        <f>SUM(F69:F72)</f>
        <v>0</v>
      </c>
    </row>
    <row r="74" spans="1:6" ht="16.5" customHeight="1" x14ac:dyDescent="0.3">
      <c r="A74" s="16">
        <v>2</v>
      </c>
      <c r="B74" s="39" t="s">
        <v>56</v>
      </c>
      <c r="C74" s="40"/>
      <c r="D74" s="40"/>
      <c r="E74" s="40"/>
      <c r="F74" s="41"/>
    </row>
    <row r="75" spans="1:6" ht="82.8" x14ac:dyDescent="0.3">
      <c r="A75" s="14">
        <v>5</v>
      </c>
      <c r="B75" s="15" t="s">
        <v>55</v>
      </c>
      <c r="C75" s="14" t="s">
        <v>24</v>
      </c>
      <c r="D75" s="13">
        <v>27.04</v>
      </c>
      <c r="E75" s="18"/>
      <c r="F75" s="8">
        <f t="shared" ref="F75:F82" si="1">ROUND(D75*E75,2)</f>
        <v>0</v>
      </c>
    </row>
    <row r="76" spans="1:6" ht="82.8" x14ac:dyDescent="0.3">
      <c r="A76" s="14">
        <v>6</v>
      </c>
      <c r="B76" s="15" t="s">
        <v>54</v>
      </c>
      <c r="C76" s="14" t="s">
        <v>24</v>
      </c>
      <c r="D76" s="13">
        <v>59.5</v>
      </c>
      <c r="E76" s="18"/>
      <c r="F76" s="8">
        <f t="shared" si="1"/>
        <v>0</v>
      </c>
    </row>
    <row r="77" spans="1:6" ht="82.8" x14ac:dyDescent="0.3">
      <c r="A77" s="14">
        <v>7</v>
      </c>
      <c r="B77" s="15" t="s">
        <v>53</v>
      </c>
      <c r="C77" s="14" t="s">
        <v>24</v>
      </c>
      <c r="D77" s="13">
        <v>267.87</v>
      </c>
      <c r="E77" s="18"/>
      <c r="F77" s="8">
        <f t="shared" si="1"/>
        <v>0</v>
      </c>
    </row>
    <row r="78" spans="1:6" ht="55.2" x14ac:dyDescent="0.3">
      <c r="A78" s="14">
        <v>8</v>
      </c>
      <c r="B78" s="15" t="s">
        <v>52</v>
      </c>
      <c r="C78" s="14" t="s">
        <v>24</v>
      </c>
      <c r="D78" s="13">
        <v>267.87</v>
      </c>
      <c r="E78" s="18"/>
      <c r="F78" s="8">
        <f t="shared" si="1"/>
        <v>0</v>
      </c>
    </row>
    <row r="79" spans="1:6" ht="55.2" x14ac:dyDescent="0.3">
      <c r="A79" s="14">
        <v>9</v>
      </c>
      <c r="B79" s="15" t="s">
        <v>51</v>
      </c>
      <c r="C79" s="14" t="s">
        <v>24</v>
      </c>
      <c r="D79" s="13">
        <v>142.28</v>
      </c>
      <c r="E79" s="18"/>
      <c r="F79" s="8">
        <f t="shared" si="1"/>
        <v>0</v>
      </c>
    </row>
    <row r="80" spans="1:6" ht="41.4" x14ac:dyDescent="0.3">
      <c r="A80" s="14">
        <v>10</v>
      </c>
      <c r="B80" s="15" t="s">
        <v>50</v>
      </c>
      <c r="C80" s="14" t="s">
        <v>24</v>
      </c>
      <c r="D80" s="13">
        <v>142.28</v>
      </c>
      <c r="E80" s="18"/>
      <c r="F80" s="8">
        <f t="shared" si="1"/>
        <v>0</v>
      </c>
    </row>
    <row r="81" spans="1:6" ht="41.4" x14ac:dyDescent="0.3">
      <c r="A81" s="14">
        <v>11</v>
      </c>
      <c r="B81" s="15" t="s">
        <v>49</v>
      </c>
      <c r="C81" s="14" t="s">
        <v>24</v>
      </c>
      <c r="D81" s="13">
        <v>496.69</v>
      </c>
      <c r="E81" s="18"/>
      <c r="F81" s="8">
        <f t="shared" si="1"/>
        <v>0</v>
      </c>
    </row>
    <row r="82" spans="1:6" ht="27.6" x14ac:dyDescent="0.3">
      <c r="A82" s="14">
        <v>12</v>
      </c>
      <c r="B82" s="15" t="s">
        <v>48</v>
      </c>
      <c r="C82" s="14" t="s">
        <v>29</v>
      </c>
      <c r="D82" s="13">
        <v>713.92</v>
      </c>
      <c r="E82" s="18"/>
      <c r="F82" s="8">
        <f t="shared" si="1"/>
        <v>0</v>
      </c>
    </row>
    <row r="83" spans="1:6" x14ac:dyDescent="0.3">
      <c r="A83" s="42" t="s">
        <v>47</v>
      </c>
      <c r="B83" s="43"/>
      <c r="C83" s="43"/>
      <c r="D83" s="43"/>
      <c r="E83" s="46"/>
      <c r="F83" s="17">
        <f>SUM(F75:F82)</f>
        <v>0</v>
      </c>
    </row>
    <row r="84" spans="1:6" ht="15" customHeight="1" x14ac:dyDescent="0.3">
      <c r="A84" s="16">
        <v>3</v>
      </c>
      <c r="B84" s="61" t="s">
        <v>46</v>
      </c>
      <c r="C84" s="61"/>
      <c r="D84" s="61"/>
      <c r="E84" s="61"/>
      <c r="F84" s="61"/>
    </row>
    <row r="85" spans="1:6" ht="59.25" customHeight="1" x14ac:dyDescent="0.3">
      <c r="A85" s="14">
        <v>13</v>
      </c>
      <c r="B85" s="15" t="s">
        <v>45</v>
      </c>
      <c r="C85" s="14" t="s">
        <v>29</v>
      </c>
      <c r="D85" s="13">
        <v>102.04</v>
      </c>
      <c r="E85" s="18"/>
      <c r="F85" s="8">
        <f>ROUND(D85*E85,2)</f>
        <v>0</v>
      </c>
    </row>
    <row r="86" spans="1:6" ht="55.2" x14ac:dyDescent="0.3">
      <c r="A86" s="14">
        <v>14</v>
      </c>
      <c r="B86" s="15" t="s">
        <v>44</v>
      </c>
      <c r="C86" s="14" t="s">
        <v>29</v>
      </c>
      <c r="D86" s="13">
        <v>1867.94</v>
      </c>
      <c r="E86" s="18"/>
      <c r="F86" s="8">
        <f>ROUND(D86*E86,2)</f>
        <v>0</v>
      </c>
    </row>
    <row r="87" spans="1:6" ht="69" x14ac:dyDescent="0.3">
      <c r="A87" s="14">
        <v>15</v>
      </c>
      <c r="B87" s="15" t="s">
        <v>43</v>
      </c>
      <c r="C87" s="14" t="s">
        <v>29</v>
      </c>
      <c r="D87" s="13">
        <v>1969.98</v>
      </c>
      <c r="E87" s="18"/>
      <c r="F87" s="8">
        <f>ROUND(D87*E87,2)</f>
        <v>0</v>
      </c>
    </row>
    <row r="88" spans="1:6" x14ac:dyDescent="0.3">
      <c r="A88" s="42" t="s">
        <v>42</v>
      </c>
      <c r="B88" s="43"/>
      <c r="C88" s="43"/>
      <c r="D88" s="43"/>
      <c r="E88" s="46"/>
      <c r="F88" s="17">
        <f>SUM(F85:F87)</f>
        <v>0</v>
      </c>
    </row>
    <row r="89" spans="1:6" x14ac:dyDescent="0.3">
      <c r="A89" s="16">
        <v>4</v>
      </c>
      <c r="B89" s="61" t="s">
        <v>41</v>
      </c>
      <c r="C89" s="61"/>
      <c r="D89" s="61"/>
      <c r="E89" s="61"/>
      <c r="F89" s="61"/>
    </row>
    <row r="90" spans="1:6" ht="27.6" x14ac:dyDescent="0.3">
      <c r="A90" s="14">
        <v>16</v>
      </c>
      <c r="B90" s="15" t="s">
        <v>40</v>
      </c>
      <c r="C90" s="14" t="s">
        <v>29</v>
      </c>
      <c r="D90" s="13">
        <v>1914.42</v>
      </c>
      <c r="E90" s="18"/>
      <c r="F90" s="8">
        <f>ROUND(D90*E90,2)</f>
        <v>0</v>
      </c>
    </row>
    <row r="91" spans="1:6" ht="41.4" x14ac:dyDescent="0.3">
      <c r="A91" s="14">
        <v>17</v>
      </c>
      <c r="B91" s="15" t="s">
        <v>39</v>
      </c>
      <c r="C91" s="14" t="s">
        <v>29</v>
      </c>
      <c r="D91" s="13">
        <v>1914.42</v>
      </c>
      <c r="E91" s="18"/>
      <c r="F91" s="8">
        <f>ROUND(D91*E91,2)</f>
        <v>0</v>
      </c>
    </row>
    <row r="92" spans="1:6" ht="69" x14ac:dyDescent="0.3">
      <c r="A92" s="14">
        <v>18</v>
      </c>
      <c r="B92" s="15" t="s">
        <v>38</v>
      </c>
      <c r="C92" s="14" t="s">
        <v>29</v>
      </c>
      <c r="D92" s="13">
        <v>1914.42</v>
      </c>
      <c r="E92" s="18"/>
      <c r="F92" s="8">
        <f>ROUND(D92*E92,2)</f>
        <v>0</v>
      </c>
    </row>
    <row r="93" spans="1:6" x14ac:dyDescent="0.3">
      <c r="A93" s="42" t="s">
        <v>37</v>
      </c>
      <c r="B93" s="43"/>
      <c r="C93" s="43"/>
      <c r="D93" s="43"/>
      <c r="E93" s="46"/>
      <c r="F93" s="17">
        <f>SUM(F90:F92)</f>
        <v>0</v>
      </c>
    </row>
    <row r="94" spans="1:6" x14ac:dyDescent="0.3">
      <c r="A94" s="16">
        <v>5</v>
      </c>
      <c r="B94" s="58" t="s">
        <v>36</v>
      </c>
      <c r="C94" s="58"/>
      <c r="D94" s="58"/>
      <c r="E94" s="58"/>
      <c r="F94" s="58"/>
    </row>
    <row r="95" spans="1:6" ht="55.2" x14ac:dyDescent="0.3">
      <c r="A95" s="14">
        <v>19</v>
      </c>
      <c r="B95" s="15" t="s">
        <v>35</v>
      </c>
      <c r="C95" s="14" t="s">
        <v>29</v>
      </c>
      <c r="D95" s="13">
        <v>694.5</v>
      </c>
      <c r="E95" s="19"/>
      <c r="F95" s="8">
        <f>ROUND(D95*E95,2)</f>
        <v>0</v>
      </c>
    </row>
    <row r="96" spans="1:6" x14ac:dyDescent="0.3">
      <c r="A96" s="42" t="s">
        <v>34</v>
      </c>
      <c r="B96" s="43"/>
      <c r="C96" s="43"/>
      <c r="D96" s="43"/>
      <c r="E96" s="46"/>
      <c r="F96" s="17">
        <f>SUM(F95)</f>
        <v>0</v>
      </c>
    </row>
    <row r="97" spans="1:6" ht="19.5" customHeight="1" x14ac:dyDescent="0.3">
      <c r="A97" s="16">
        <v>6</v>
      </c>
      <c r="B97" s="58" t="s">
        <v>33</v>
      </c>
      <c r="C97" s="58"/>
      <c r="D97" s="58"/>
      <c r="E97" s="58"/>
      <c r="F97" s="58"/>
    </row>
    <row r="98" spans="1:6" ht="41.4" x14ac:dyDescent="0.3">
      <c r="A98" s="14">
        <v>20</v>
      </c>
      <c r="B98" s="15" t="s">
        <v>32</v>
      </c>
      <c r="C98" s="14" t="s">
        <v>24</v>
      </c>
      <c r="D98" s="13">
        <v>71.39</v>
      </c>
      <c r="E98" s="18"/>
      <c r="F98" s="8">
        <f>ROUND(D98*E98,2)</f>
        <v>0</v>
      </c>
    </row>
    <row r="99" spans="1:6" ht="27.6" x14ac:dyDescent="0.3">
      <c r="A99" s="14">
        <v>21</v>
      </c>
      <c r="B99" s="15" t="s">
        <v>31</v>
      </c>
      <c r="C99" s="14" t="s">
        <v>29</v>
      </c>
      <c r="D99" s="13">
        <v>713.92</v>
      </c>
      <c r="E99" s="18"/>
      <c r="F99" s="8">
        <f>ROUND(D99*E99,2)</f>
        <v>0</v>
      </c>
    </row>
    <row r="100" spans="1:6" ht="27.6" x14ac:dyDescent="0.3">
      <c r="A100" s="14">
        <v>22</v>
      </c>
      <c r="B100" s="15" t="s">
        <v>30</v>
      </c>
      <c r="C100" s="14" t="s">
        <v>29</v>
      </c>
      <c r="D100" s="13">
        <v>713.92</v>
      </c>
      <c r="E100" s="18"/>
      <c r="F100" s="8">
        <f>ROUND(D100*E100,2)</f>
        <v>0</v>
      </c>
    </row>
    <row r="101" spans="1:6" x14ac:dyDescent="0.3">
      <c r="A101" s="42" t="s">
        <v>28</v>
      </c>
      <c r="B101" s="43"/>
      <c r="C101" s="43"/>
      <c r="D101" s="43"/>
      <c r="E101" s="46"/>
      <c r="F101" s="17">
        <f>SUM(F98:F100)</f>
        <v>0</v>
      </c>
    </row>
    <row r="102" spans="1:6" x14ac:dyDescent="0.3">
      <c r="A102" s="16">
        <v>7</v>
      </c>
      <c r="B102" s="58" t="s">
        <v>27</v>
      </c>
      <c r="C102" s="58"/>
      <c r="D102" s="58"/>
      <c r="E102" s="58"/>
      <c r="F102" s="58"/>
    </row>
    <row r="103" spans="1:6" ht="27.6" x14ac:dyDescent="0.3">
      <c r="A103" s="14">
        <v>23</v>
      </c>
      <c r="B103" s="15" t="s">
        <v>26</v>
      </c>
      <c r="C103" s="14" t="s">
        <v>24</v>
      </c>
      <c r="D103" s="13">
        <v>0.5</v>
      </c>
      <c r="E103" s="18"/>
      <c r="F103" s="8">
        <f t="shared" ref="F103:F108" si="2">ROUND(D103*E103,2)</f>
        <v>0</v>
      </c>
    </row>
    <row r="104" spans="1:6" ht="34.5" customHeight="1" x14ac:dyDescent="0.3">
      <c r="A104" s="14">
        <v>24</v>
      </c>
      <c r="B104" s="15" t="s">
        <v>25</v>
      </c>
      <c r="C104" s="14" t="s">
        <v>24</v>
      </c>
      <c r="D104" s="13">
        <v>0.24</v>
      </c>
      <c r="E104" s="18"/>
      <c r="F104" s="8">
        <f t="shared" si="2"/>
        <v>0</v>
      </c>
    </row>
    <row r="105" spans="1:6" ht="29.25" customHeight="1" x14ac:dyDescent="0.3">
      <c r="A105" s="14">
        <v>25</v>
      </c>
      <c r="B105" s="15" t="s">
        <v>23</v>
      </c>
      <c r="C105" s="14" t="s">
        <v>22</v>
      </c>
      <c r="D105" s="13">
        <v>1</v>
      </c>
      <c r="E105" s="18"/>
      <c r="F105" s="8">
        <f t="shared" si="2"/>
        <v>0</v>
      </c>
    </row>
    <row r="106" spans="1:6" ht="45.75" customHeight="1" x14ac:dyDescent="0.3">
      <c r="A106" s="14">
        <v>26</v>
      </c>
      <c r="B106" s="15" t="s">
        <v>21</v>
      </c>
      <c r="C106" s="14" t="s">
        <v>10</v>
      </c>
      <c r="D106" s="13">
        <v>3</v>
      </c>
      <c r="E106" s="18"/>
      <c r="F106" s="8">
        <f t="shared" si="2"/>
        <v>0</v>
      </c>
    </row>
    <row r="107" spans="1:6" ht="30.75" customHeight="1" x14ac:dyDescent="0.3">
      <c r="A107" s="14">
        <v>27</v>
      </c>
      <c r="B107" s="15" t="s">
        <v>20</v>
      </c>
      <c r="C107" s="14" t="s">
        <v>12</v>
      </c>
      <c r="D107" s="13">
        <v>1</v>
      </c>
      <c r="E107" s="18"/>
      <c r="F107" s="8">
        <f t="shared" si="2"/>
        <v>0</v>
      </c>
    </row>
    <row r="108" spans="1:6" ht="30.75" customHeight="1" x14ac:dyDescent="0.3">
      <c r="A108" s="14">
        <v>28</v>
      </c>
      <c r="B108" s="15" t="s">
        <v>19</v>
      </c>
      <c r="C108" s="14" t="s">
        <v>12</v>
      </c>
      <c r="D108" s="13">
        <v>3</v>
      </c>
      <c r="E108" s="18"/>
      <c r="F108" s="8">
        <f t="shared" si="2"/>
        <v>0</v>
      </c>
    </row>
    <row r="109" spans="1:6" x14ac:dyDescent="0.3">
      <c r="A109" s="42" t="s">
        <v>18</v>
      </c>
      <c r="B109" s="43"/>
      <c r="C109" s="43"/>
      <c r="D109" s="43"/>
      <c r="E109" s="46"/>
      <c r="F109" s="17">
        <f>SUM(F103:F108)</f>
        <v>0</v>
      </c>
    </row>
    <row r="110" spans="1:6" ht="15" customHeight="1" x14ac:dyDescent="0.3">
      <c r="A110" s="16">
        <v>8</v>
      </c>
      <c r="B110" s="58" t="s">
        <v>17</v>
      </c>
      <c r="C110" s="58"/>
      <c r="D110" s="58"/>
      <c r="E110" s="58"/>
      <c r="F110" s="58"/>
    </row>
    <row r="111" spans="1:6" ht="18" customHeight="1" x14ac:dyDescent="0.3">
      <c r="A111" s="14">
        <v>29</v>
      </c>
      <c r="B111" s="15" t="s">
        <v>16</v>
      </c>
      <c r="C111" s="14" t="s">
        <v>12</v>
      </c>
      <c r="D111" s="13">
        <v>4</v>
      </c>
      <c r="E111" s="8"/>
      <c r="F111" s="8">
        <f>ROUND(D111*E111,2)</f>
        <v>0</v>
      </c>
    </row>
    <row r="112" spans="1:6" ht="29.25" customHeight="1" x14ac:dyDescent="0.3">
      <c r="A112" s="14">
        <v>30</v>
      </c>
      <c r="B112" s="15" t="s">
        <v>15</v>
      </c>
      <c r="C112" s="14" t="s">
        <v>12</v>
      </c>
      <c r="D112" s="13">
        <v>4</v>
      </c>
      <c r="E112" s="8"/>
      <c r="F112" s="8">
        <f>ROUND(D112*E112,2)</f>
        <v>0</v>
      </c>
    </row>
    <row r="113" spans="1:6" ht="19.5" customHeight="1" x14ac:dyDescent="0.3">
      <c r="A113" s="14">
        <v>31</v>
      </c>
      <c r="B113" s="15" t="s">
        <v>14</v>
      </c>
      <c r="C113" s="14" t="s">
        <v>12</v>
      </c>
      <c r="D113" s="13">
        <v>1</v>
      </c>
      <c r="E113" s="8"/>
      <c r="F113" s="8">
        <f>ROUND(D113*E113,2)</f>
        <v>0</v>
      </c>
    </row>
    <row r="114" spans="1:6" ht="17.25" customHeight="1" x14ac:dyDescent="0.3">
      <c r="A114" s="14">
        <v>32</v>
      </c>
      <c r="B114" s="15" t="s">
        <v>13</v>
      </c>
      <c r="C114" s="14" t="s">
        <v>12</v>
      </c>
      <c r="D114" s="13">
        <v>10</v>
      </c>
      <c r="E114" s="8"/>
      <c r="F114" s="8">
        <f>ROUND(D114*E114,2)</f>
        <v>0</v>
      </c>
    </row>
    <row r="115" spans="1:6" ht="31.5" customHeight="1" x14ac:dyDescent="0.3">
      <c r="A115" s="11">
        <v>33</v>
      </c>
      <c r="B115" s="12" t="s">
        <v>11</v>
      </c>
      <c r="C115" s="11" t="s">
        <v>10</v>
      </c>
      <c r="D115" s="10">
        <v>33</v>
      </c>
      <c r="E115" s="9"/>
      <c r="F115" s="8">
        <f>ROUND(D115*E115,2)</f>
        <v>0</v>
      </c>
    </row>
    <row r="116" spans="1:6" ht="19.5" customHeight="1" x14ac:dyDescent="0.3">
      <c r="A116" s="53" t="s">
        <v>9</v>
      </c>
      <c r="B116" s="54"/>
      <c r="C116" s="54"/>
      <c r="D116" s="54"/>
      <c r="E116" s="55"/>
      <c r="F116" s="7">
        <f>SUM(F111:F115)</f>
        <v>0</v>
      </c>
    </row>
    <row r="117" spans="1:6" ht="28.5" customHeight="1" x14ac:dyDescent="0.3">
      <c r="A117" s="48" t="s">
        <v>8</v>
      </c>
      <c r="B117" s="48"/>
      <c r="C117" s="48"/>
      <c r="D117" s="48"/>
      <c r="E117" s="48"/>
      <c r="F117" s="6">
        <f>F73+F88+F93+F96+F101+F109+F116</f>
        <v>0</v>
      </c>
    </row>
    <row r="118" spans="1:6" ht="28.5" customHeight="1" x14ac:dyDescent="0.3">
      <c r="A118" s="48" t="s">
        <v>7</v>
      </c>
      <c r="B118" s="48"/>
      <c r="C118" s="48"/>
      <c r="D118" s="48"/>
      <c r="E118" s="48"/>
      <c r="F118" s="6">
        <f>ROUND(F117*0.23,2)</f>
        <v>0</v>
      </c>
    </row>
    <row r="119" spans="1:6" ht="33" customHeight="1" x14ac:dyDescent="0.3">
      <c r="A119" s="48" t="s">
        <v>6</v>
      </c>
      <c r="B119" s="48"/>
      <c r="C119" s="48"/>
      <c r="D119" s="48"/>
      <c r="E119" s="48"/>
      <c r="F119" s="6">
        <f>F117+F118</f>
        <v>0</v>
      </c>
    </row>
    <row r="122" spans="1:6" ht="15" customHeight="1" x14ac:dyDescent="0.3">
      <c r="A122" s="49" t="s">
        <v>5</v>
      </c>
      <c r="B122" s="49"/>
      <c r="C122" s="49"/>
      <c r="D122" s="50" t="s">
        <v>4</v>
      </c>
      <c r="E122" s="50"/>
      <c r="F122" s="5">
        <f>F61+F117</f>
        <v>0</v>
      </c>
    </row>
    <row r="123" spans="1:6" x14ac:dyDescent="0.3">
      <c r="A123" s="49"/>
      <c r="B123" s="49"/>
      <c r="C123" s="49"/>
      <c r="D123" s="50" t="s">
        <v>3</v>
      </c>
      <c r="E123" s="50"/>
      <c r="F123" s="5">
        <f>F62+F118</f>
        <v>0</v>
      </c>
    </row>
    <row r="124" spans="1:6" x14ac:dyDescent="0.3">
      <c r="A124" s="49"/>
      <c r="B124" s="49"/>
      <c r="C124" s="49"/>
      <c r="D124" s="50" t="s">
        <v>2</v>
      </c>
      <c r="E124" s="50"/>
      <c r="F124" s="5">
        <f>F63+F119</f>
        <v>0</v>
      </c>
    </row>
    <row r="128" spans="1:6" x14ac:dyDescent="0.3">
      <c r="C128" s="51" t="s">
        <v>1</v>
      </c>
      <c r="D128" s="52"/>
      <c r="E128" s="52"/>
      <c r="F128" s="52"/>
    </row>
    <row r="129" spans="2:6" x14ac:dyDescent="0.3">
      <c r="C129" s="52"/>
      <c r="D129" s="52"/>
      <c r="E129" s="52"/>
      <c r="F129" s="52"/>
    </row>
    <row r="130" spans="2:6" x14ac:dyDescent="0.3">
      <c r="C130" s="52"/>
      <c r="D130" s="52"/>
      <c r="E130" s="52"/>
      <c r="F130" s="52"/>
    </row>
    <row r="134" spans="2:6" ht="15.6" x14ac:dyDescent="0.3">
      <c r="B134" s="4" t="s">
        <v>0</v>
      </c>
    </row>
  </sheetData>
  <mergeCells count="50">
    <mergeCell ref="B97:F97"/>
    <mergeCell ref="A83:E83"/>
    <mergeCell ref="B74:F74"/>
    <mergeCell ref="A88:E88"/>
    <mergeCell ref="B94:F94"/>
    <mergeCell ref="A66:F66"/>
    <mergeCell ref="B68:F68"/>
    <mergeCell ref="A73:E73"/>
    <mergeCell ref="B84:F84"/>
    <mergeCell ref="B89:F89"/>
    <mergeCell ref="A93:E93"/>
    <mergeCell ref="C128:F130"/>
    <mergeCell ref="A116:E116"/>
    <mergeCell ref="A55:E55"/>
    <mergeCell ref="B56:F56"/>
    <mergeCell ref="A61:E61"/>
    <mergeCell ref="A62:E62"/>
    <mergeCell ref="A63:E63"/>
    <mergeCell ref="A60:E60"/>
    <mergeCell ref="A117:E117"/>
    <mergeCell ref="A118:E118"/>
    <mergeCell ref="B102:F102"/>
    <mergeCell ref="B110:F110"/>
    <mergeCell ref="A109:E109"/>
    <mergeCell ref="A101:E101"/>
    <mergeCell ref="A96:E96"/>
    <mergeCell ref="A119:E119"/>
    <mergeCell ref="A122:C124"/>
    <mergeCell ref="D122:E122"/>
    <mergeCell ref="D123:E123"/>
    <mergeCell ref="D124:E124"/>
    <mergeCell ref="C1:F1"/>
    <mergeCell ref="C2:F2"/>
    <mergeCell ref="B47:F47"/>
    <mergeCell ref="B42:F42"/>
    <mergeCell ref="A41:E41"/>
    <mergeCell ref="B37:F37"/>
    <mergeCell ref="B16:F16"/>
    <mergeCell ref="A20:E20"/>
    <mergeCell ref="B21:F21"/>
    <mergeCell ref="A26:E26"/>
    <mergeCell ref="B51:F51"/>
    <mergeCell ref="A15:E15"/>
    <mergeCell ref="B27:F27"/>
    <mergeCell ref="B10:F10"/>
    <mergeCell ref="A6:F6"/>
    <mergeCell ref="A8:F8"/>
    <mergeCell ref="A50:E50"/>
    <mergeCell ref="A46:E46"/>
    <mergeCell ref="A36:E36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  <rowBreaks count="4" manualBreakCount="4">
    <brk id="29" max="5" man="1"/>
    <brk id="49" max="5" man="1"/>
    <brk id="77" max="5" man="1"/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2.2</vt:lpstr>
      <vt:lpstr>'Zał. Nr 2.2'!Obszar_wydruku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dcterms:created xsi:type="dcterms:W3CDTF">2020-02-25T10:01:54Z</dcterms:created>
  <dcterms:modified xsi:type="dcterms:W3CDTF">2020-02-25T10:28:00Z</dcterms:modified>
</cp:coreProperties>
</file>